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8\10_мая_2018\Совет_10_мая_2018\"/>
    </mc:Choice>
  </mc:AlternateContent>
  <bookViews>
    <workbookView xWindow="0" yWindow="0" windowWidth="21600" windowHeight="10425"/>
  </bookViews>
  <sheets>
    <sheet name="расходы по ВР" sheetId="1" r:id="rId1"/>
  </sheets>
  <definedNames>
    <definedName name="_xlnm._FilterDatabase" localSheetId="0" hidden="1">'расходы по ВР'!$E$8:$G$37</definedName>
  </definedNames>
  <calcPr calcId="152511"/>
</workbook>
</file>

<file path=xl/calcChain.xml><?xml version="1.0" encoding="utf-8"?>
<calcChain xmlns="http://schemas.openxmlformats.org/spreadsheetml/2006/main">
  <c r="I33" i="1" l="1"/>
  <c r="H33" i="1"/>
  <c r="I9" i="1" l="1"/>
  <c r="H9" i="1"/>
  <c r="J10" i="1"/>
  <c r="J11" i="1"/>
  <c r="J9" i="1" l="1"/>
  <c r="I28" i="1"/>
  <c r="I35" i="1" l="1"/>
  <c r="I25" i="1"/>
  <c r="I23" i="1"/>
  <c r="I21" i="1"/>
  <c r="I17" i="1"/>
  <c r="I15" i="1"/>
  <c r="I30" i="1" l="1"/>
  <c r="I37" i="1" s="1"/>
  <c r="J18" i="1" l="1"/>
  <c r="J13" i="1"/>
  <c r="J12" i="1" l="1"/>
  <c r="H21" i="1"/>
  <c r="J21" i="1" s="1"/>
  <c r="J20" i="1"/>
  <c r="J31" i="1"/>
  <c r="J19" i="1"/>
  <c r="J26" i="1"/>
  <c r="J14" i="1"/>
  <c r="J34" i="1"/>
  <c r="J22" i="1" l="1"/>
  <c r="J33" i="1"/>
  <c r="H30" i="1"/>
  <c r="J30" i="1" s="1"/>
  <c r="J32" i="1"/>
  <c r="H23" i="1"/>
  <c r="J23" i="1" s="1"/>
  <c r="J24" i="1"/>
  <c r="H35" i="1"/>
  <c r="J36" i="1"/>
  <c r="H15" i="1"/>
  <c r="J15" i="1" s="1"/>
  <c r="J16" i="1"/>
  <c r="H25" i="1"/>
  <c r="J25" i="1" s="1"/>
  <c r="J27" i="1"/>
  <c r="H28" i="1"/>
  <c r="J28" i="1" s="1"/>
  <c r="J29" i="1"/>
  <c r="H17" i="1"/>
  <c r="J17" i="1" s="1"/>
  <c r="J35" i="1" l="1"/>
  <c r="H37" i="1"/>
  <c r="J37" i="1" s="1"/>
</calcChain>
</file>

<file path=xl/sharedStrings.xml><?xml version="1.0" encoding="utf-8"?>
<sst xmlns="http://schemas.openxmlformats.org/spreadsheetml/2006/main" count="91" uniqueCount="91">
  <si>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</si>
  <si>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</si>
  <si>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</si>
  <si>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</si>
  <si>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</si>
  <si>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</si>
  <si>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</si>
  <si>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</si>
  <si>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</si>
  <si>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</si>
  <si>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</si>
  <si>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</si>
  <si>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</si>
  <si>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</si>
  <si>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</si>
  <si>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</si>
  <si>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</si>
  <si>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</si>
  <si>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</si>
  <si>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</si>
  <si>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</si>
  <si>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</si>
  <si>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</si>
  <si>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</si>
  <si>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</si>
  <si>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</si>
  <si>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</si>
  <si>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</si>
  <si>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</si>
  <si>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</si>
  <si>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</si>
  <si>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</si>
  <si>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</si>
  <si>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</si>
  <si>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</si>
  <si>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</si>
  <si>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</si>
  <si>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</si>
  <si>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</si>
  <si>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</si>
  <si>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</si>
  <si>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</si>
  <si>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</si>
  <si>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</si>
  <si>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</si>
  <si>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</si>
  <si>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</si>
  <si>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</si>
  <si>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</si>
  <si>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</si>
  <si>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</si>
  <si>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</si>
  <si>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</si>
  <si>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</si>
  <si>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</si>
  <si>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</si>
  <si>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</si>
  <si>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</si>
  <si>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</si>
  <si>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</si>
  <si>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</si>
  <si>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</si>
  <si>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</si>
  <si>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</si>
  <si>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</si>
  <si>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</si>
  <si>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8.2.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</si>
  <si>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</si>
  <si>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</si>
  <si>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</si>
  <si>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</si>
  <si>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</si>
  <si>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</si>
  <si>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</si>
  <si>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</si>
  <si>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</si>
  <si>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</si>
  <si>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</si>
  <si>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1.3.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</si>
  <si>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</si>
  <si>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</si>
  <si>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>Массовый спорт</t>
  </si>
  <si>
    <t>% исполнения</t>
  </si>
  <si>
    <t>Показатели расходов местного бюджета муниципального образования город Петергоф</t>
  </si>
  <si>
    <t>1.4.</t>
  </si>
  <si>
    <t>1.5.</t>
  </si>
  <si>
    <t>за 2017 год по разделам и подразделам классификации расходов бюджетов</t>
  </si>
  <si>
    <t>Приложение №3 к Решению Муниципального Совета МО г.Петергоф</t>
  </si>
  <si>
    <t>Утвержденный план на 2017 год</t>
  </si>
  <si>
    <t>Исполнено на отчетную дату</t>
  </si>
  <si>
    <t>от 10.05.2018г.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</si>
</sst>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1" xfId="0" applyFont="1" applyFill="1" applyBorder="1" applyAlignment="1">
      <alignment horizontal="right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distributed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/>
    <xf numFmtId="0" fontId="1" fillId="0" borderId="0" xfId="0" applyFont="1" applyFill="1"/>
    <xf numFmtId="2" fontId="1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 applyFill="1"/>
    <xf numFmtId="0" fontId="7" fillId="0" borderId="0" xfId="0" applyFont="1"/>
    <xf numFmtId="0" fontId="1" fillId="0" borderId="0" xfId="0" applyFont="1" applyAlignment="1">
      <alignment wrapText="1" shrinkToFit="1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164" fontId="2" fillId="0" borderId="3" xfId="0" applyNumberFormat="1" applyFont="1" applyFill="1" applyBorder="1" applyAlignment="1">
      <alignment horizontal="center" vertical="justify" wrapText="1" shrinkToFit="1"/>
    </xf>
    <xf numFmtId="0" fontId="8" fillId="0" borderId="2" xfId="0" applyFont="1" applyFill="1" applyBorder="1" applyAlignment="1">
      <alignment horizontal="center" vertical="justify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7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0" fontId="2" fillId="0" borderId="9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 shrinkToFit="1"/>
    </xf>
    <xf numFmtId="0" fontId="4" fillId="0" borderId="5" xfId="0" applyFont="1" applyFill="1" applyBorder="1" applyAlignment="1">
      <alignment horizontal="left" wrapText="1" shrinkToFit="1"/>
    </xf>
    <xf numFmtId="0" fontId="4" fillId="0" borderId="6" xfId="0" applyFont="1" applyFill="1" applyBorder="1" applyAlignment="1">
      <alignment horizontal="left" wrapText="1" shrinkToFi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/>
    <xf numFmtId="0" fontId="9" fillId="0" borderId="5" xfId="0" applyFont="1" applyFill="1" applyBorder="1" applyAlignment="1">
      <alignment horizontal="left" vertical="distributed"/>
    </xf>
    <xf numFmtId="0" fontId="9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horizontal="left" vertical="distributed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100" workbookViewId="0">
      <selection activeCell="E2" sqref="E2:J2"/>
    </sheetView>
  </sheetViews>
  <sheetFormatPr defaultColWidth="9.140625" defaultRowHeight="15" x14ac:dyDescent="0.25"/>
  <cols>
    <col min="1" max="1" width="12.140625" style="6" customWidth="1"/>
    <col min="2" max="3" width="9.140625" style="7"/>
    <col min="4" max="4" width="30.7109375" style="7" customWidth="1"/>
    <col min="5" max="5" width="11.5703125" style="10" customWidth="1"/>
    <col min="6" max="7" width="0.42578125" style="10" hidden="1" customWidth="1"/>
    <col min="8" max="8" width="15.85546875" style="6" customWidth="1"/>
    <col min="9" max="9" width="14.42578125" style="6" customWidth="1"/>
    <col min="10" max="10" width="11.140625" style="6" customWidth="1"/>
    <col min="11" max="16384" width="9.140625" style="6"/>
  </cols>
  <sheetData>
    <row r="1" spans="1:10" s="32" customFormat="1" x14ac:dyDescent="0.25">
      <c r="B1" s="7"/>
      <c r="C1" s="7"/>
      <c r="D1" s="79" t="s">
        <v>87</v>
      </c>
      <c r="E1" s="79"/>
      <c r="F1" s="79"/>
      <c r="G1" s="79"/>
      <c r="H1" s="79"/>
      <c r="I1" s="79"/>
      <c r="J1" s="79"/>
    </row>
    <row r="2" spans="1:10" ht="10.5" customHeight="1" x14ac:dyDescent="0.25">
      <c r="A2" s="9"/>
      <c r="B2" s="9"/>
      <c r="C2" s="23"/>
      <c r="D2" s="23"/>
      <c r="E2" s="77" t="s">
        <v>90</v>
      </c>
      <c r="F2" s="77"/>
      <c r="G2" s="77"/>
      <c r="H2" s="77"/>
      <c r="I2" s="77"/>
      <c r="J2" s="77"/>
    </row>
    <row r="3" spans="1:10" s="32" customFormat="1" ht="8.25" customHeight="1" x14ac:dyDescent="0.25">
      <c r="A3" s="9"/>
      <c r="B3" s="9"/>
      <c r="C3" s="23"/>
      <c r="D3" s="23"/>
      <c r="E3" s="35"/>
      <c r="F3" s="35"/>
      <c r="G3" s="35"/>
      <c r="H3" s="35"/>
      <c r="I3" s="35"/>
      <c r="J3" s="35"/>
    </row>
    <row r="4" spans="1:10" ht="16.149999999999999" customHeight="1" x14ac:dyDescent="0.3">
      <c r="A4" s="78" t="s">
        <v>83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4.25" customHeight="1" x14ac:dyDescent="0.3">
      <c r="A5" s="78" t="s">
        <v>86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s="32" customFormat="1" ht="5.25" customHeigh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5" customHeight="1" x14ac:dyDescent="0.25">
      <c r="A7" s="82" t="s">
        <v>0</v>
      </c>
      <c r="B7" s="37" t="s">
        <v>1</v>
      </c>
      <c r="C7" s="38"/>
      <c r="D7" s="39"/>
      <c r="E7" s="51" t="s">
        <v>72</v>
      </c>
      <c r="F7" s="52"/>
      <c r="G7" s="53"/>
      <c r="H7" s="46" t="s">
        <v>88</v>
      </c>
      <c r="I7" s="80" t="s">
        <v>89</v>
      </c>
      <c r="J7" s="80" t="s">
        <v>82</v>
      </c>
    </row>
    <row r="8" spans="1:10" ht="72" customHeight="1" x14ac:dyDescent="0.25">
      <c r="A8" s="83"/>
      <c r="B8" s="40"/>
      <c r="C8" s="41"/>
      <c r="D8" s="42"/>
      <c r="E8" s="54"/>
      <c r="F8" s="55"/>
      <c r="G8" s="56"/>
      <c r="H8" s="47"/>
      <c r="I8" s="81"/>
      <c r="J8" s="81"/>
    </row>
    <row r="9" spans="1:10" ht="14.25" customHeight="1" x14ac:dyDescent="0.25">
      <c r="A9" s="11" t="s">
        <v>2</v>
      </c>
      <c r="B9" s="43" t="s">
        <v>73</v>
      </c>
      <c r="C9" s="44"/>
      <c r="D9" s="45"/>
      <c r="E9" s="13" t="s">
        <v>3</v>
      </c>
      <c r="F9" s="11"/>
      <c r="G9" s="11"/>
      <c r="H9" s="12">
        <f>SUM(H10:H14)</f>
        <v>44642.6</v>
      </c>
      <c r="I9" s="29">
        <f>SUM(I10:I14)</f>
        <v>44361.2</v>
      </c>
      <c r="J9" s="27">
        <f t="shared" ref="J9:J14" si="0">I9/H9*100</f>
        <v>99.369660369243732</v>
      </c>
    </row>
    <row r="10" spans="1:10" s="5" customFormat="1" ht="48" customHeight="1" x14ac:dyDescent="0.25">
      <c r="A10" s="14" t="s">
        <v>4</v>
      </c>
      <c r="B10" s="48" t="s">
        <v>5</v>
      </c>
      <c r="C10" s="49"/>
      <c r="D10" s="50"/>
      <c r="E10" s="15" t="s">
        <v>6</v>
      </c>
      <c r="F10" s="14"/>
      <c r="G10" s="14"/>
      <c r="H10" s="16">
        <v>1158.3</v>
      </c>
      <c r="I10" s="30">
        <v>1156.5999999999999</v>
      </c>
      <c r="J10" s="28">
        <f t="shared" si="0"/>
        <v>99.853233186566513</v>
      </c>
    </row>
    <row r="11" spans="1:10" ht="67.150000000000006" customHeight="1" x14ac:dyDescent="0.25">
      <c r="A11" s="11" t="s">
        <v>7</v>
      </c>
      <c r="B11" s="48" t="s">
        <v>8</v>
      </c>
      <c r="C11" s="49"/>
      <c r="D11" s="50"/>
      <c r="E11" s="13" t="s">
        <v>9</v>
      </c>
      <c r="F11" s="1"/>
      <c r="G11" s="1"/>
      <c r="H11" s="12">
        <v>3552.2</v>
      </c>
      <c r="I11" s="29">
        <v>3544.5</v>
      </c>
      <c r="J11" s="27">
        <f t="shared" si="0"/>
        <v>99.783232926073978</v>
      </c>
    </row>
    <row r="12" spans="1:10" s="3" customFormat="1" ht="93" customHeight="1" x14ac:dyDescent="0.25">
      <c r="A12" s="14" t="s">
        <v>78</v>
      </c>
      <c r="B12" s="48" t="s">
        <v>70</v>
      </c>
      <c r="C12" s="49"/>
      <c r="D12" s="50"/>
      <c r="E12" s="15" t="s">
        <v>12</v>
      </c>
      <c r="F12" s="4"/>
      <c r="G12" s="4"/>
      <c r="H12" s="16">
        <v>29151.1</v>
      </c>
      <c r="I12" s="30">
        <v>28994.9</v>
      </c>
      <c r="J12" s="28">
        <f t="shared" si="0"/>
        <v>99.464171163352333</v>
      </c>
    </row>
    <row r="13" spans="1:10" s="17" customFormat="1" ht="15.75" x14ac:dyDescent="0.25">
      <c r="A13" s="14" t="s">
        <v>84</v>
      </c>
      <c r="B13" s="36" t="s">
        <v>13</v>
      </c>
      <c r="C13" s="36"/>
      <c r="D13" s="36"/>
      <c r="E13" s="15" t="s">
        <v>14</v>
      </c>
      <c r="F13" s="4"/>
      <c r="G13" s="4"/>
      <c r="H13" s="16">
        <v>10</v>
      </c>
      <c r="I13" s="30">
        <v>0</v>
      </c>
      <c r="J13" s="28">
        <f t="shared" si="0"/>
        <v>0</v>
      </c>
    </row>
    <row r="14" spans="1:10" s="3" customFormat="1" ht="16.5" customHeight="1" x14ac:dyDescent="0.25">
      <c r="A14" s="14" t="s">
        <v>85</v>
      </c>
      <c r="B14" s="89" t="s">
        <v>10</v>
      </c>
      <c r="C14" s="89"/>
      <c r="D14" s="89"/>
      <c r="E14" s="15" t="s">
        <v>11</v>
      </c>
      <c r="F14" s="14"/>
      <c r="G14" s="14"/>
      <c r="H14" s="16">
        <v>10771</v>
      </c>
      <c r="I14" s="30">
        <v>10665.2</v>
      </c>
      <c r="J14" s="28">
        <f t="shared" si="0"/>
        <v>99.017732801039841</v>
      </c>
    </row>
    <row r="15" spans="1:10" s="3" customFormat="1" ht="33" customHeight="1" x14ac:dyDescent="0.25">
      <c r="A15" s="18" t="s">
        <v>15</v>
      </c>
      <c r="B15" s="70" t="s">
        <v>16</v>
      </c>
      <c r="C15" s="70"/>
      <c r="D15" s="70"/>
      <c r="E15" s="13" t="s">
        <v>17</v>
      </c>
      <c r="F15" s="2"/>
      <c r="G15" s="1"/>
      <c r="H15" s="12">
        <f>SUM(H16)</f>
        <v>482</v>
      </c>
      <c r="I15" s="29">
        <f>SUM(I16)</f>
        <v>481.8</v>
      </c>
      <c r="J15" s="27">
        <f t="shared" ref="J15:J20" si="1">I15/H15*100</f>
        <v>99.958506224066383</v>
      </c>
    </row>
    <row r="16" spans="1:10" s="3" customFormat="1" ht="63.75" customHeight="1" x14ac:dyDescent="0.25">
      <c r="A16" s="14" t="s">
        <v>18</v>
      </c>
      <c r="B16" s="90" t="s">
        <v>79</v>
      </c>
      <c r="C16" s="90"/>
      <c r="D16" s="90"/>
      <c r="E16" s="15" t="s">
        <v>19</v>
      </c>
      <c r="F16" s="15"/>
      <c r="G16" s="14"/>
      <c r="H16" s="16">
        <v>482</v>
      </c>
      <c r="I16" s="30">
        <v>481.8</v>
      </c>
      <c r="J16" s="28">
        <f t="shared" si="1"/>
        <v>99.958506224066383</v>
      </c>
    </row>
    <row r="17" spans="1:10" ht="15" customHeight="1" x14ac:dyDescent="0.25">
      <c r="A17" s="18" t="s">
        <v>20</v>
      </c>
      <c r="B17" s="64" t="s">
        <v>21</v>
      </c>
      <c r="C17" s="65"/>
      <c r="D17" s="66"/>
      <c r="E17" s="13" t="s">
        <v>22</v>
      </c>
      <c r="F17" s="13"/>
      <c r="G17" s="1"/>
      <c r="H17" s="12">
        <f>SUM(H18+H19+H20)</f>
        <v>73366.400000000009</v>
      </c>
      <c r="I17" s="29">
        <f>SUM(I18+I19+I20)</f>
        <v>71867.8</v>
      </c>
      <c r="J17" s="27">
        <f t="shared" si="1"/>
        <v>97.957375583373306</v>
      </c>
    </row>
    <row r="18" spans="1:10" ht="18.75" customHeight="1" x14ac:dyDescent="0.25">
      <c r="A18" s="19" t="s">
        <v>23</v>
      </c>
      <c r="B18" s="86" t="s">
        <v>69</v>
      </c>
      <c r="C18" s="91"/>
      <c r="D18" s="92"/>
      <c r="E18" s="15" t="s">
        <v>68</v>
      </c>
      <c r="F18" s="15"/>
      <c r="G18" s="4"/>
      <c r="H18" s="16">
        <v>1301.0999999999999</v>
      </c>
      <c r="I18" s="30">
        <v>1301</v>
      </c>
      <c r="J18" s="28">
        <f t="shared" si="1"/>
        <v>99.992314195680592</v>
      </c>
    </row>
    <row r="19" spans="1:10" s="8" customFormat="1" ht="19.5" customHeight="1" x14ac:dyDescent="0.25">
      <c r="A19" s="19" t="s">
        <v>24</v>
      </c>
      <c r="B19" s="86" t="s">
        <v>77</v>
      </c>
      <c r="C19" s="87"/>
      <c r="D19" s="88"/>
      <c r="E19" s="15" t="s">
        <v>71</v>
      </c>
      <c r="F19" s="15"/>
      <c r="G19" s="14"/>
      <c r="H19" s="16">
        <v>72055.3</v>
      </c>
      <c r="I19" s="30">
        <v>70556.800000000003</v>
      </c>
      <c r="J19" s="28">
        <f t="shared" si="1"/>
        <v>97.920347288818448</v>
      </c>
    </row>
    <row r="20" spans="1:10" s="3" customFormat="1" ht="30.75" customHeight="1" x14ac:dyDescent="0.25">
      <c r="A20" s="19" t="s">
        <v>67</v>
      </c>
      <c r="B20" s="90" t="s">
        <v>25</v>
      </c>
      <c r="C20" s="90"/>
      <c r="D20" s="90"/>
      <c r="E20" s="15" t="s">
        <v>26</v>
      </c>
      <c r="F20" s="4"/>
      <c r="G20" s="4"/>
      <c r="H20" s="16">
        <v>10</v>
      </c>
      <c r="I20" s="30">
        <v>10</v>
      </c>
      <c r="J20" s="28">
        <f t="shared" si="1"/>
        <v>100</v>
      </c>
    </row>
    <row r="21" spans="1:10" s="8" customFormat="1" ht="32.25" customHeight="1" x14ac:dyDescent="0.2">
      <c r="A21" s="18" t="s">
        <v>64</v>
      </c>
      <c r="B21" s="43" t="s">
        <v>60</v>
      </c>
      <c r="C21" s="84"/>
      <c r="D21" s="85"/>
      <c r="E21" s="13" t="s">
        <v>63</v>
      </c>
      <c r="F21" s="11"/>
      <c r="G21" s="11"/>
      <c r="H21" s="12">
        <f>H22</f>
        <v>133984.20000000001</v>
      </c>
      <c r="I21" s="29">
        <f>I22</f>
        <v>133508.5</v>
      </c>
      <c r="J21" s="27">
        <f t="shared" ref="J21:J27" si="2">I21/H21*100</f>
        <v>99.644958136854939</v>
      </c>
    </row>
    <row r="22" spans="1:10" s="3" customFormat="1" ht="15" customHeight="1" x14ac:dyDescent="0.25">
      <c r="A22" s="18" t="s">
        <v>61</v>
      </c>
      <c r="B22" s="64" t="s">
        <v>65</v>
      </c>
      <c r="C22" s="65"/>
      <c r="D22" s="66"/>
      <c r="E22" s="13" t="s">
        <v>27</v>
      </c>
      <c r="F22" s="1"/>
      <c r="G22" s="1"/>
      <c r="H22" s="12">
        <v>133984.20000000001</v>
      </c>
      <c r="I22" s="29">
        <v>133508.5</v>
      </c>
      <c r="J22" s="27">
        <f t="shared" si="2"/>
        <v>99.644958136854939</v>
      </c>
    </row>
    <row r="23" spans="1:10" ht="18" customHeight="1" x14ac:dyDescent="0.25">
      <c r="A23" s="18" t="s">
        <v>28</v>
      </c>
      <c r="B23" s="64" t="s">
        <v>29</v>
      </c>
      <c r="C23" s="65"/>
      <c r="D23" s="66"/>
      <c r="E23" s="13" t="s">
        <v>30</v>
      </c>
      <c r="F23" s="1"/>
      <c r="G23" s="1"/>
      <c r="H23" s="12">
        <f t="shared" ref="H23:I23" si="3">H24</f>
        <v>235</v>
      </c>
      <c r="I23" s="29">
        <f t="shared" si="3"/>
        <v>235</v>
      </c>
      <c r="J23" s="27">
        <f t="shared" si="2"/>
        <v>100</v>
      </c>
    </row>
    <row r="24" spans="1:10" s="3" customFormat="1" ht="34.5" customHeight="1" x14ac:dyDescent="0.25">
      <c r="A24" s="19" t="s">
        <v>31</v>
      </c>
      <c r="B24" s="48" t="s">
        <v>32</v>
      </c>
      <c r="C24" s="49"/>
      <c r="D24" s="50"/>
      <c r="E24" s="15" t="s">
        <v>33</v>
      </c>
      <c r="F24" s="4"/>
      <c r="G24" s="4"/>
      <c r="H24" s="16">
        <v>235</v>
      </c>
      <c r="I24" s="30">
        <v>235</v>
      </c>
      <c r="J24" s="28">
        <f t="shared" si="2"/>
        <v>100</v>
      </c>
    </row>
    <row r="25" spans="1:10" ht="17.25" customHeight="1" x14ac:dyDescent="0.25">
      <c r="A25" s="11" t="s">
        <v>34</v>
      </c>
      <c r="B25" s="71" t="s">
        <v>35</v>
      </c>
      <c r="C25" s="72"/>
      <c r="D25" s="73"/>
      <c r="E25" s="13" t="s">
        <v>36</v>
      </c>
      <c r="F25" s="11"/>
      <c r="G25" s="11"/>
      <c r="H25" s="12">
        <f>SUM(H26+H27)</f>
        <v>5832.8</v>
      </c>
      <c r="I25" s="29">
        <f>SUM(I26+I27)</f>
        <v>5831.1</v>
      </c>
      <c r="J25" s="25">
        <f t="shared" si="2"/>
        <v>99.970854478123712</v>
      </c>
    </row>
    <row r="26" spans="1:10" ht="30.75" customHeight="1" x14ac:dyDescent="0.25">
      <c r="A26" s="14" t="s">
        <v>37</v>
      </c>
      <c r="B26" s="74" t="s">
        <v>75</v>
      </c>
      <c r="C26" s="75"/>
      <c r="D26" s="76"/>
      <c r="E26" s="15" t="s">
        <v>74</v>
      </c>
      <c r="F26" s="14"/>
      <c r="G26" s="14"/>
      <c r="H26" s="16">
        <v>118.3</v>
      </c>
      <c r="I26" s="30">
        <v>116.6</v>
      </c>
      <c r="J26" s="26">
        <f t="shared" si="2"/>
        <v>98.562975486052409</v>
      </c>
    </row>
    <row r="27" spans="1:10" ht="19.5" customHeight="1" x14ac:dyDescent="0.25">
      <c r="A27" s="20" t="s">
        <v>76</v>
      </c>
      <c r="B27" s="48" t="s">
        <v>38</v>
      </c>
      <c r="C27" s="49"/>
      <c r="D27" s="50"/>
      <c r="E27" s="15" t="s">
        <v>39</v>
      </c>
      <c r="F27" s="14"/>
      <c r="G27" s="14"/>
      <c r="H27" s="16">
        <v>5714.5</v>
      </c>
      <c r="I27" s="30">
        <v>5714.5</v>
      </c>
      <c r="J27" s="28">
        <f t="shared" si="2"/>
        <v>100</v>
      </c>
    </row>
    <row r="28" spans="1:10" ht="17.25" customHeight="1" x14ac:dyDescent="0.25">
      <c r="A28" s="11" t="s">
        <v>40</v>
      </c>
      <c r="B28" s="70" t="s">
        <v>80</v>
      </c>
      <c r="C28" s="70"/>
      <c r="D28" s="70"/>
      <c r="E28" s="13" t="s">
        <v>41</v>
      </c>
      <c r="F28" s="11"/>
      <c r="G28" s="1"/>
      <c r="H28" s="12">
        <f>H29</f>
        <v>23927.200000000001</v>
      </c>
      <c r="I28" s="29">
        <f>I29</f>
        <v>23812.400000000001</v>
      </c>
      <c r="J28" s="27">
        <f t="shared" ref="J28:J36" si="4">I28/H28*100</f>
        <v>99.520211307633161</v>
      </c>
    </row>
    <row r="29" spans="1:10" ht="16.5" customHeight="1" x14ac:dyDescent="0.25">
      <c r="A29" s="4" t="s">
        <v>42</v>
      </c>
      <c r="B29" s="36" t="s">
        <v>43</v>
      </c>
      <c r="C29" s="36"/>
      <c r="D29" s="36"/>
      <c r="E29" s="15" t="s">
        <v>44</v>
      </c>
      <c r="F29" s="4"/>
      <c r="G29" s="4"/>
      <c r="H29" s="16">
        <v>23927.200000000001</v>
      </c>
      <c r="I29" s="30">
        <v>23812.400000000001</v>
      </c>
      <c r="J29" s="28">
        <f t="shared" si="4"/>
        <v>99.520211307633161</v>
      </c>
    </row>
    <row r="30" spans="1:10" s="3" customFormat="1" ht="18.75" customHeight="1" x14ac:dyDescent="0.25">
      <c r="A30" s="11" t="s">
        <v>45</v>
      </c>
      <c r="B30" s="64" t="s">
        <v>46</v>
      </c>
      <c r="C30" s="65"/>
      <c r="D30" s="66"/>
      <c r="E30" s="11">
        <v>1000</v>
      </c>
      <c r="F30" s="11"/>
      <c r="G30" s="11"/>
      <c r="H30" s="12">
        <f>SUM(H31+H32)</f>
        <v>25092.3</v>
      </c>
      <c r="I30" s="29">
        <f>SUM(I31+I32)</f>
        <v>24828.600000000002</v>
      </c>
      <c r="J30" s="27">
        <f t="shared" si="4"/>
        <v>98.949079996652372</v>
      </c>
    </row>
    <row r="31" spans="1:10" ht="19.5" customHeight="1" x14ac:dyDescent="0.25">
      <c r="A31" s="14" t="s">
        <v>47</v>
      </c>
      <c r="B31" s="71" t="s">
        <v>62</v>
      </c>
      <c r="C31" s="72"/>
      <c r="D31" s="73"/>
      <c r="E31" s="14">
        <v>1003</v>
      </c>
      <c r="F31" s="14"/>
      <c r="G31" s="14"/>
      <c r="H31" s="16">
        <v>1256.8</v>
      </c>
      <c r="I31" s="30">
        <v>1256.7</v>
      </c>
      <c r="J31" s="28">
        <f t="shared" si="4"/>
        <v>99.992043284532144</v>
      </c>
    </row>
    <row r="32" spans="1:10" s="3" customFormat="1" ht="15.6" customHeight="1" x14ac:dyDescent="0.25">
      <c r="A32" s="14" t="s">
        <v>66</v>
      </c>
      <c r="B32" s="67" t="s">
        <v>48</v>
      </c>
      <c r="C32" s="68"/>
      <c r="D32" s="69"/>
      <c r="E32" s="14">
        <v>1004</v>
      </c>
      <c r="F32" s="4"/>
      <c r="G32" s="4"/>
      <c r="H32" s="16">
        <v>23835.5</v>
      </c>
      <c r="I32" s="30">
        <v>23571.9</v>
      </c>
      <c r="J32" s="28">
        <f t="shared" si="4"/>
        <v>98.894086551572229</v>
      </c>
    </row>
    <row r="33" spans="1:11" ht="18" customHeight="1" x14ac:dyDescent="0.25">
      <c r="A33" s="11" t="s">
        <v>49</v>
      </c>
      <c r="B33" s="70" t="s">
        <v>50</v>
      </c>
      <c r="C33" s="70"/>
      <c r="D33" s="70"/>
      <c r="E33" s="13" t="s">
        <v>51</v>
      </c>
      <c r="F33" s="11"/>
      <c r="G33" s="11"/>
      <c r="H33" s="12">
        <f>SUM(H34)</f>
        <v>19063</v>
      </c>
      <c r="I33" s="29">
        <f>SUM(I34)</f>
        <v>19057.099999999999</v>
      </c>
      <c r="J33" s="27">
        <f t="shared" si="4"/>
        <v>99.969049992131346</v>
      </c>
    </row>
    <row r="34" spans="1:11" ht="17.25" customHeight="1" x14ac:dyDescent="0.25">
      <c r="A34" s="14" t="s">
        <v>52</v>
      </c>
      <c r="B34" s="61" t="s">
        <v>81</v>
      </c>
      <c r="C34" s="62"/>
      <c r="D34" s="63"/>
      <c r="E34" s="15" t="s">
        <v>53</v>
      </c>
      <c r="F34" s="14"/>
      <c r="G34" s="14"/>
      <c r="H34" s="16">
        <v>19063</v>
      </c>
      <c r="I34" s="30">
        <v>19057.099999999999</v>
      </c>
      <c r="J34" s="28">
        <f t="shared" si="4"/>
        <v>99.969049992131346</v>
      </c>
    </row>
    <row r="35" spans="1:11" ht="15.75" x14ac:dyDescent="0.25">
      <c r="A35" s="11" t="s">
        <v>54</v>
      </c>
      <c r="B35" s="43" t="s">
        <v>55</v>
      </c>
      <c r="C35" s="44"/>
      <c r="D35" s="45"/>
      <c r="E35" s="11">
        <v>1200</v>
      </c>
      <c r="F35" s="11"/>
      <c r="G35" s="11"/>
      <c r="H35" s="12">
        <f t="shared" ref="H35:I35" si="5">SUM(H36)</f>
        <v>1757.3</v>
      </c>
      <c r="I35" s="29">
        <f t="shared" si="5"/>
        <v>1757.3</v>
      </c>
      <c r="J35" s="27">
        <f t="shared" si="4"/>
        <v>100</v>
      </c>
    </row>
    <row r="36" spans="1:11" ht="15" customHeight="1" x14ac:dyDescent="0.25">
      <c r="A36" s="14" t="s">
        <v>56</v>
      </c>
      <c r="B36" s="58" t="s">
        <v>57</v>
      </c>
      <c r="C36" s="59"/>
      <c r="D36" s="60"/>
      <c r="E36" s="15" t="s">
        <v>58</v>
      </c>
      <c r="F36" s="14"/>
      <c r="G36" s="4"/>
      <c r="H36" s="16">
        <v>1757.3</v>
      </c>
      <c r="I36" s="30">
        <v>1757.3</v>
      </c>
      <c r="J36" s="28">
        <f t="shared" si="4"/>
        <v>100</v>
      </c>
    </row>
    <row r="37" spans="1:11" x14ac:dyDescent="0.25">
      <c r="A37" s="57" t="s">
        <v>59</v>
      </c>
      <c r="B37" s="57"/>
      <c r="C37" s="57"/>
      <c r="D37" s="57"/>
      <c r="E37" s="57"/>
      <c r="F37" s="57"/>
      <c r="G37" s="57"/>
      <c r="H37" s="12">
        <f>SUM(H9+H15+H17+H21+H23+H25+H28+H30+H33+H35)</f>
        <v>328382.8</v>
      </c>
      <c r="I37" s="29">
        <f>SUM(I9+I15+I17+I21+I23+I25+I28+I30+I33+I35)</f>
        <v>325740.79999999993</v>
      </c>
      <c r="J37" s="27">
        <f t="shared" ref="J37" si="6">I37/H37*100</f>
        <v>99.195451162484744</v>
      </c>
    </row>
    <row r="38" spans="1:11" x14ac:dyDescent="0.25">
      <c r="B38" s="9"/>
      <c r="C38" s="9"/>
    </row>
    <row r="39" spans="1:11" x14ac:dyDescent="0.25">
      <c r="B39" s="9"/>
      <c r="C39" s="9"/>
    </row>
    <row r="40" spans="1:11" x14ac:dyDescent="0.25">
      <c r="A40" s="33"/>
      <c r="B40" s="34"/>
      <c r="C40" s="34"/>
      <c r="D40" s="34"/>
      <c r="E40" s="34"/>
      <c r="F40" s="34"/>
      <c r="G40" s="34"/>
      <c r="H40" s="31"/>
      <c r="I40" s="32"/>
      <c r="J40" s="31"/>
      <c r="K40" s="24"/>
    </row>
    <row r="41" spans="1:11" x14ac:dyDescent="0.25">
      <c r="B41" s="9"/>
      <c r="C41" s="9"/>
    </row>
    <row r="42" spans="1:11" x14ac:dyDescent="0.25">
      <c r="B42" s="9"/>
      <c r="C42" s="9"/>
      <c r="D42" s="21"/>
    </row>
    <row r="43" spans="1:11" x14ac:dyDescent="0.25">
      <c r="B43" s="9"/>
      <c r="C43" s="9"/>
      <c r="D43" s="22"/>
    </row>
    <row r="44" spans="1:11" x14ac:dyDescent="0.25">
      <c r="B44" s="9"/>
      <c r="C44" s="9"/>
      <c r="D44" s="22"/>
    </row>
    <row r="45" spans="1:11" x14ac:dyDescent="0.25">
      <c r="B45" s="9"/>
      <c r="C45" s="9"/>
      <c r="D45" s="22"/>
    </row>
    <row r="46" spans="1:11" x14ac:dyDescent="0.25">
      <c r="B46" s="9"/>
      <c r="C46" s="9"/>
    </row>
    <row r="47" spans="1:11" x14ac:dyDescent="0.25">
      <c r="B47" s="9"/>
      <c r="C47" s="9"/>
    </row>
    <row r="48" spans="1:11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</sheetData>
  <mergeCells count="40">
    <mergeCell ref="D1:J1"/>
    <mergeCell ref="I7:I8"/>
    <mergeCell ref="J7:J8"/>
    <mergeCell ref="A7:A8"/>
    <mergeCell ref="B27:D27"/>
    <mergeCell ref="B17:D17"/>
    <mergeCell ref="B21:D21"/>
    <mergeCell ref="B19:D19"/>
    <mergeCell ref="B14:D14"/>
    <mergeCell ref="B15:D15"/>
    <mergeCell ref="B16:D16"/>
    <mergeCell ref="B18:D18"/>
    <mergeCell ref="B22:D22"/>
    <mergeCell ref="B20:D20"/>
    <mergeCell ref="B23:D23"/>
    <mergeCell ref="B24:D24"/>
    <mergeCell ref="B25:D25"/>
    <mergeCell ref="B26:D26"/>
    <mergeCell ref="B28:D28"/>
    <mergeCell ref="B29:D29"/>
    <mergeCell ref="E2:J2"/>
    <mergeCell ref="A6:J6"/>
    <mergeCell ref="A4:J4"/>
    <mergeCell ref="A5:J5"/>
    <mergeCell ref="A37:G37"/>
    <mergeCell ref="B35:D35"/>
    <mergeCell ref="B36:D36"/>
    <mergeCell ref="B34:D34"/>
    <mergeCell ref="B30:D30"/>
    <mergeCell ref="B32:D32"/>
    <mergeCell ref="B33:D33"/>
    <mergeCell ref="B31:D31"/>
    <mergeCell ref="B13:D13"/>
    <mergeCell ref="B7:D8"/>
    <mergeCell ref="B9:D9"/>
    <mergeCell ref="H7:H8"/>
    <mergeCell ref="B12:D12"/>
    <mergeCell ref="B10:D10"/>
    <mergeCell ref="B11:D11"/>
    <mergeCell ref="E7:G8"/>
  </mergeCells>
  <phoneticPr fontId="0" type="noConversion"/>
  <pageMargins left="0.19685039370078741" right="0.19685039370078741" top="0.39370078740157483" bottom="0.39370078740157483" header="0.11811023622047245" footer="0.11811023622047245"/>
  <pageSetup paperSize="9" scale="87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2018-05-11T06:47:15Z</cp:lastPrinted>
  <dcterms:created xsi:type="dcterms:W3CDTF">2011-06-28T07:51:13Z</dcterms:created>
  <dcterms:modified xsi:type="dcterms:W3CDTF">2018-05-11T06:48:19Z</dcterms:modified>
</cp:coreProperties>
</file>